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3\"/>
    </mc:Choice>
  </mc:AlternateContent>
  <xr:revisionPtr revIDLastSave="0" documentId="13_ncr:1_{106CE9A1-F8CC-4150-A517-57BACBF88CC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18-02-01" sheetId="5" r:id="rId5"/>
    <sheet name="ОСР 518-09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8" i="1" l="1"/>
  <c r="C29" i="1"/>
  <c r="C43" i="1"/>
  <c r="I40" i="1"/>
  <c r="I39" i="1"/>
  <c r="I38" i="1"/>
  <c r="I37" i="1"/>
  <c r="I36" i="1"/>
  <c r="C30" i="1"/>
  <c r="C31" i="1" s="1"/>
  <c r="G70" i="2"/>
  <c r="G71" i="2" s="1"/>
  <c r="G72" i="2" s="1"/>
  <c r="G74" i="2" s="1"/>
  <c r="G75" i="2" s="1"/>
  <c r="G76" i="2" s="1"/>
  <c r="C39" i="1" s="1"/>
  <c r="F70" i="2"/>
  <c r="F71" i="2" s="1"/>
  <c r="F72" i="2" s="1"/>
  <c r="F74" i="2" s="1"/>
  <c r="F75" i="2" s="1"/>
  <c r="F76" i="2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1" i="2" s="1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9" i="2" l="1"/>
  <c r="H42" i="2"/>
  <c r="C32" i="1"/>
  <c r="C34" i="1" s="1"/>
  <c r="H33" i="2"/>
  <c r="H23" i="2"/>
  <c r="H71" i="2"/>
  <c r="D72" i="2"/>
  <c r="H70" i="2"/>
  <c r="D74" i="2" l="1"/>
  <c r="H72" i="2"/>
  <c r="D75" i="2" l="1"/>
  <c r="H74" i="2"/>
  <c r="D76" i="2" l="1"/>
  <c r="C37" i="1" s="1"/>
  <c r="C40" i="1" s="1"/>
  <c r="H75" i="2"/>
  <c r="C42" i="1" l="1"/>
  <c r="C44" i="1" s="1"/>
  <c r="C46" i="1" s="1"/>
  <c r="C41" i="1"/>
  <c r="H76" i="2"/>
</calcChain>
</file>

<file path=xl/sharedStrings.xml><?xml version="1.0" encoding="utf-8"?>
<sst xmlns="http://schemas.openxmlformats.org/spreadsheetml/2006/main" count="412" uniqueCount="168">
  <si>
    <t>СВОДКА ЗАТРАТ</t>
  </si>
  <si>
    <t>P_0953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</si>
  <si>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</si>
  <si>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</si>
  <si>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</si>
  <si>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</si>
  <si>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</si>
  <si>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</si>
  <si>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</si>
  <si>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</si>
  <si>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</si>
  <si>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</si>
  <si>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</si>
  <si>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</si>
  <si>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</si>
  <si>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</si>
  <si>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</si>
  <si>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</si>
  <si>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</si>
  <si>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</si>
  <si>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</si>
  <si>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</si>
  <si>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</si>
  <si>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</si>
  <si>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</si>
  <si>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</si>
  <si>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</si>
  <si>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</si>
  <si>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</si>
  <si>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</si>
  <si>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</si>
  <si>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</si>
  <si>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</si>
  <si>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</si>
  <si>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</si>
  <si>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</si>
  <si>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</si>
  <si>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</si>
  <si>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</si>
  <si>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</si>
  <si>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</si>
  <si>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</si>
  <si>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</si>
  <si>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</si>
  <si>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</si>
  <si>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</si>
  <si>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</si>
  <si>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</si>
  <si>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</si>
  <si>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</si>
  <si>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</si>
  <si>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</si>
  <si>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</si>
  <si>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</si>
  <si>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</si>
  <si>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</si>
  <si>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</si>
  <si>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</si>
  <si>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</si>
  <si>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</si>
  <si>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</si>
  <si>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</si>
  <si>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</si>
  <si>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</si>
  <si>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</si>
  <si>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</si>
  <si>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</si>
  <si>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</si>
  <si>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</si>
  <si>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</si>
  <si>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</si>
  <si>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</si>
  <si>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</si>
  <si>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</si>
  <si>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</si>
  <si>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</si>
  <si>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</si>
  <si>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</si>
  <si>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</si>
  <si>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</si>
  <si>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</si>
  <si>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</si>
  <si>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</si>
  <si>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</si>
  <si>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</si>
  <si>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</si>
  <si>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</si>
  <si>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</si>
  <si>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</si>
  <si>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</si>
  <si>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</si>
  <si>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</si>
  <si>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</si>
  <si>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</si>
  <si>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</si>
  <si>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</si>
  <si>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</si>
  <si>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</si>
  <si>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</si>
  <si>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</si>
  <si>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</si>
  <si>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</si>
  <si>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</si>
  <si>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</si>
  <si>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</si>
  <si>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</si>
  <si>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</si>
  <si>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</si>
  <si>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</si>
  <si>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</si>
  <si>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</si>
  <si>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</si>
  <si>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</si>
  <si>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</si>
  <si>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</si>
  <si>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</si>
  <si>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</si>
  <si>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</si>
  <si>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</si>
  <si>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</si>
  <si>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</si>
  <si>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</si>
  <si>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</si>
  <si>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</si>
  <si>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</si>
  <si>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</si>
  <si>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518-02-01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</si>
  <si>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</si>
  <si>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</si>
  <si>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</si>
  <si>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</si>
  <si>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</si>
  <si>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</si>
  <si>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</si>
  <si>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</si>
  <si>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</si>
  <si>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</si>
  <si>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</si>
  <si>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</si>
  <si>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</si>
  <si>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</si>
  <si>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</si>
  <si>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</si>
  <si>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</si>
  <si>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</si>
  <si>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</si>
  <si>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</si>
  <si>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</si>
  <si>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</si>
  <si>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</si>
  <si>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</si>
  <si>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</si>
  <si>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</si>
  <si>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</si>
  <si>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</si>
  <si>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</si>
  <si>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</si>
  <si>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</si>
  <si>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</si>
  <si>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</si>
  <si>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</si>
  <si>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</si>
  <si>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</si>
  <si>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</si>
  <si>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</si>
  <si>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</si>
  <si>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</si>
  <si>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 №1060603 (ТП-603) до ж/д 6-В (протяженностью 0,354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</si>
</sst>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151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f>ССР!H67*1.2</f>
        <v>736.198531370556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736.198531370556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122.69975137055599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C30*I39</f>
        <v>891.73841684490185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165</v>
      </c>
      <c r="C33" s="62">
        <v>0.87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166</v>
      </c>
      <c r="C34" s="67">
        <f>C32*C33</f>
        <v>775.81242265506455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162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152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154</v>
      </c>
      <c r="C37" s="76">
        <f>ССР!D76+ССР!E76</f>
        <v>8046.1092292213507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158</v>
      </c>
      <c r="C38" s="76">
        <f>ССР!F76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159</v>
      </c>
      <c r="C39" s="76">
        <f>ССР!G76-C29</f>
        <v>190.93246198880399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8237.0416912101555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160</v>
      </c>
      <c r="C41" s="62">
        <f>C40-ROUND(C40/1.2,5)</f>
        <v>1372.8402812101558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161</v>
      </c>
      <c r="C42" s="77">
        <f>C40*I40</f>
        <v>10418.404566600451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165</v>
      </c>
      <c r="C43" s="62">
        <f>C33</f>
        <v>0.87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166</v>
      </c>
      <c r="C44" s="67">
        <f>C42*C43</f>
        <v>9064.0119729423932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163</v>
      </c>
      <c r="C46" s="103">
        <f>C34+C44</f>
        <v>9839.8243955974576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279.71074224257001</v>
      </c>
      <c r="H13" s="19">
        <v>279.71074224257001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279.71074224257001</v>
      </c>
      <c r="H14" s="19">
        <v>279.71074224257001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45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84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87</v>
      </c>
      <c r="B8" s="98"/>
      <c r="C8" s="95" t="s">
        <v>121</v>
      </c>
      <c r="D8" s="44">
        <v>0</v>
      </c>
      <c r="E8" s="41">
        <v>2.0999999999999999E-3</v>
      </c>
      <c r="F8" s="41" t="s">
        <v>119</v>
      </c>
      <c r="G8" s="44">
        <v>0</v>
      </c>
      <c r="H8" s="47"/>
    </row>
    <row r="9" spans="1:8" x14ac:dyDescent="0.3">
      <c r="A9" s="99">
        <v>1</v>
      </c>
      <c r="B9" s="42" t="s">
        <v>115</v>
      </c>
      <c r="C9" s="95"/>
      <c r="D9" s="44">
        <v>0</v>
      </c>
      <c r="E9" s="41"/>
      <c r="F9" s="41"/>
      <c r="G9" s="41"/>
      <c r="H9" s="96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65</v>
      </c>
      <c r="B13" s="94"/>
      <c r="C13" s="37"/>
      <c r="D13" s="43">
        <v>487.31767776535997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207.6069355228</v>
      </c>
      <c r="E17" s="41"/>
      <c r="F17" s="41"/>
      <c r="G17" s="41"/>
      <c r="H17" s="47"/>
    </row>
    <row r="18" spans="1:8" x14ac:dyDescent="0.3">
      <c r="A18" s="97" t="s">
        <v>65</v>
      </c>
      <c r="B18" s="98"/>
      <c r="C18" s="95" t="s">
        <v>121</v>
      </c>
      <c r="D18" s="44">
        <v>207.6069355228</v>
      </c>
      <c r="E18" s="41">
        <v>2.0999999999999999E-3</v>
      </c>
      <c r="F18" s="41" t="s">
        <v>119</v>
      </c>
      <c r="G18" s="44">
        <v>98860.445487044999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207.6069355228</v>
      </c>
      <c r="E22" s="41"/>
      <c r="F22" s="41"/>
      <c r="G22" s="41"/>
      <c r="H22" s="96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487.31767776535997</v>
      </c>
      <c r="E26" s="41"/>
      <c r="F26" s="41"/>
      <c r="G26" s="41"/>
      <c r="H26" s="47"/>
    </row>
    <row r="27" spans="1:8" x14ac:dyDescent="0.3">
      <c r="A27" s="97" t="s">
        <v>65</v>
      </c>
      <c r="B27" s="98"/>
      <c r="C27" s="95" t="s">
        <v>125</v>
      </c>
      <c r="D27" s="44">
        <v>279.71074224257001</v>
      </c>
      <c r="E27" s="41">
        <v>0.48799999999999999</v>
      </c>
      <c r="F27" s="41" t="s">
        <v>124</v>
      </c>
      <c r="G27" s="44">
        <v>573.17775049705995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118</v>
      </c>
      <c r="C31" s="95"/>
      <c r="D31" s="44">
        <v>279.71074224257001</v>
      </c>
      <c r="E31" s="41"/>
      <c r="F31" s="41"/>
      <c r="G31" s="41"/>
      <c r="H31" s="96"/>
    </row>
    <row r="32" spans="1:8" ht="24.6" x14ac:dyDescent="0.3">
      <c r="A32" s="100" t="s">
        <v>92</v>
      </c>
      <c r="B32" s="94"/>
      <c r="C32" s="37"/>
      <c r="D32" s="43">
        <v>1342.6447058824001</v>
      </c>
      <c r="E32" s="41"/>
      <c r="F32" s="41"/>
      <c r="G32" s="41"/>
      <c r="H32" s="47"/>
    </row>
    <row r="33" spans="1:8" x14ac:dyDescent="0.3">
      <c r="A33" s="95" t="s">
        <v>126</v>
      </c>
      <c r="B33" s="42" t="s">
        <v>115</v>
      </c>
      <c r="C33" s="37"/>
      <c r="D33" s="43">
        <v>1259.9717647058999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82.672941176470999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 t="s">
        <v>94</v>
      </c>
      <c r="B37" s="98"/>
      <c r="C37" s="95" t="s">
        <v>128</v>
      </c>
      <c r="D37" s="44">
        <v>1342.6447058824001</v>
      </c>
      <c r="E37" s="41">
        <v>3.2000000000000001E-2</v>
      </c>
      <c r="F37" s="41" t="s">
        <v>124</v>
      </c>
      <c r="G37" s="44">
        <v>41957.647058823997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1259.9717647058999</v>
      </c>
      <c r="E38" s="41"/>
      <c r="F38" s="41"/>
      <c r="G38" s="41"/>
      <c r="H38" s="96" t="s">
        <v>127</v>
      </c>
    </row>
    <row r="39" spans="1:8" x14ac:dyDescent="0.3">
      <c r="A39" s="95"/>
      <c r="B39" s="42" t="s">
        <v>116</v>
      </c>
      <c r="C39" s="95"/>
      <c r="D39" s="44">
        <v>82.672941176470999</v>
      </c>
      <c r="E39" s="41"/>
      <c r="F39" s="41"/>
      <c r="G39" s="41"/>
      <c r="H39" s="96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118</v>
      </c>
      <c r="C41" s="95"/>
      <c r="D41" s="44">
        <v>0</v>
      </c>
      <c r="E41" s="41"/>
      <c r="F41" s="41"/>
      <c r="G41" s="41"/>
      <c r="H41" s="96"/>
    </row>
    <row r="42" spans="1:8" ht="24.6" x14ac:dyDescent="0.3">
      <c r="A42" s="100" t="s">
        <v>57</v>
      </c>
      <c r="B42" s="94"/>
      <c r="C42" s="37"/>
      <c r="D42" s="43">
        <v>16.623674740384999</v>
      </c>
      <c r="E42" s="41"/>
      <c r="F42" s="41"/>
      <c r="G42" s="41"/>
      <c r="H42" s="47"/>
    </row>
    <row r="43" spans="1:8" x14ac:dyDescent="0.3">
      <c r="A43" s="95" t="s">
        <v>129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1.8682352941175999</v>
      </c>
      <c r="E46" s="41"/>
      <c r="F46" s="41"/>
      <c r="G46" s="41"/>
      <c r="H46" s="47"/>
    </row>
    <row r="47" spans="1:8" x14ac:dyDescent="0.3">
      <c r="A47" s="97" t="s">
        <v>97</v>
      </c>
      <c r="B47" s="98"/>
      <c r="C47" s="95" t="s">
        <v>128</v>
      </c>
      <c r="D47" s="44">
        <v>1.8682352941175999</v>
      </c>
      <c r="E47" s="41">
        <v>3.2000000000000001E-2</v>
      </c>
      <c r="F47" s="41" t="s">
        <v>124</v>
      </c>
      <c r="G47" s="44">
        <v>58.382352941176002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6" t="s">
        <v>127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1.8682352941175999</v>
      </c>
      <c r="E51" s="41"/>
      <c r="F51" s="41"/>
      <c r="G51" s="41"/>
      <c r="H51" s="96"/>
    </row>
    <row r="52" spans="1:8" x14ac:dyDescent="0.3">
      <c r="A52" s="95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16.623674740384999</v>
      </c>
      <c r="E55" s="41"/>
      <c r="F55" s="41"/>
      <c r="G55" s="41"/>
      <c r="H55" s="47"/>
    </row>
    <row r="56" spans="1:8" x14ac:dyDescent="0.3">
      <c r="A56" s="97" t="s">
        <v>104</v>
      </c>
      <c r="B56" s="98"/>
      <c r="C56" s="95" t="s">
        <v>125</v>
      </c>
      <c r="D56" s="44">
        <v>14.755439446267999</v>
      </c>
      <c r="E56" s="41">
        <v>0.48799999999999999</v>
      </c>
      <c r="F56" s="41" t="s">
        <v>124</v>
      </c>
      <c r="G56" s="44">
        <v>30.236556242351998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0</v>
      </c>
      <c r="E57" s="41"/>
      <c r="F57" s="41"/>
      <c r="G57" s="41"/>
      <c r="H57" s="96" t="s">
        <v>27</v>
      </c>
    </row>
    <row r="58" spans="1:8" x14ac:dyDescent="0.3">
      <c r="A58" s="95"/>
      <c r="B58" s="42" t="s">
        <v>116</v>
      </c>
      <c r="C58" s="95"/>
      <c r="D58" s="44">
        <v>0</v>
      </c>
      <c r="E58" s="41"/>
      <c r="F58" s="41"/>
      <c r="G58" s="41"/>
      <c r="H58" s="96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118</v>
      </c>
      <c r="C60" s="95"/>
      <c r="D60" s="44">
        <v>14.755439446267999</v>
      </c>
      <c r="E60" s="41"/>
      <c r="F60" s="41"/>
      <c r="G60" s="41"/>
      <c r="H60" s="96"/>
    </row>
    <row r="61" spans="1:8" ht="24.6" x14ac:dyDescent="0.3">
      <c r="A61" s="100" t="s">
        <v>99</v>
      </c>
      <c r="B61" s="94"/>
      <c r="C61" s="37"/>
      <c r="D61" s="43">
        <v>126.18109837677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126.18109837677</v>
      </c>
      <c r="E65" s="41"/>
      <c r="F65" s="41"/>
      <c r="G65" s="41"/>
      <c r="H65" s="47"/>
    </row>
    <row r="66" spans="1:8" x14ac:dyDescent="0.3">
      <c r="A66" s="97" t="s">
        <v>99</v>
      </c>
      <c r="B66" s="98"/>
      <c r="C66" s="95" t="s">
        <v>128</v>
      </c>
      <c r="D66" s="44">
        <v>126.18109837677</v>
      </c>
      <c r="E66" s="41">
        <v>3.2000000000000001E-2</v>
      </c>
      <c r="F66" s="41" t="s">
        <v>124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6" t="s">
        <v>127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118</v>
      </c>
      <c r="C70" s="95"/>
      <c r="D70" s="44">
        <v>126.18109837677</v>
      </c>
      <c r="E70" s="41"/>
      <c r="F70" s="41"/>
      <c r="G70" s="41"/>
      <c r="H70" s="96"/>
    </row>
    <row r="71" spans="1:8" ht="24.6" x14ac:dyDescent="0.3">
      <c r="A71" s="100" t="s">
        <v>27</v>
      </c>
      <c r="B71" s="94"/>
      <c r="C71" s="37"/>
      <c r="D71" s="43">
        <v>4852.6755262962997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4543.2724054073997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309.40312088892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102</v>
      </c>
      <c r="B76" s="98"/>
      <c r="C76" s="95" t="s">
        <v>125</v>
      </c>
      <c r="D76" s="44">
        <v>4852.6755262962997</v>
      </c>
      <c r="E76" s="41">
        <v>0.48799999999999999</v>
      </c>
      <c r="F76" s="41" t="s">
        <v>124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4543.2724054073997</v>
      </c>
      <c r="E77" s="41"/>
      <c r="F77" s="41"/>
      <c r="G77" s="41"/>
      <c r="H77" s="96" t="s">
        <v>27</v>
      </c>
    </row>
    <row r="78" spans="1:8" x14ac:dyDescent="0.3">
      <c r="A78" s="95"/>
      <c r="B78" s="42" t="s">
        <v>116</v>
      </c>
      <c r="C78" s="95"/>
      <c r="D78" s="44">
        <v>309.40312088892</v>
      </c>
      <c r="E78" s="41"/>
      <c r="F78" s="41"/>
      <c r="G78" s="41"/>
      <c r="H78" s="96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1" t="s">
        <v>133</v>
      </c>
      <c r="B83" s="101"/>
      <c r="C83" s="101"/>
      <c r="D83" s="101"/>
      <c r="E83" s="101"/>
      <c r="F83" s="101"/>
      <c r="G83" s="101"/>
      <c r="H83" s="101"/>
    </row>
    <row r="84" spans="1:8" x14ac:dyDescent="0.3">
      <c r="A84" s="101" t="s">
        <v>134</v>
      </c>
      <c r="B84" s="101"/>
      <c r="C84" s="101"/>
      <c r="D84" s="101"/>
      <c r="E84" s="101"/>
      <c r="F84" s="101"/>
      <c r="G84" s="101"/>
      <c r="H84" s="101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2:A55"/>
    <mergeCell ref="A56:B56"/>
    <mergeCell ref="H57:H60"/>
    <mergeCell ref="C56:C60"/>
    <mergeCell ref="A57:A60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124</v>
      </c>
      <c r="C4" s="27">
        <v>0.16282352941176001</v>
      </c>
      <c r="D4" s="27">
        <v>1662.7573397988001</v>
      </c>
      <c r="E4" s="26">
        <v>0.4</v>
      </c>
      <c r="F4" s="26"/>
      <c r="G4" s="27">
        <v>270.73601862136002</v>
      </c>
      <c r="H4" s="28"/>
    </row>
    <row r="5" spans="1:8" ht="39" customHeight="1" x14ac:dyDescent="0.3">
      <c r="A5" s="25" t="s">
        <v>145</v>
      </c>
      <c r="B5" s="26" t="s">
        <v>124</v>
      </c>
      <c r="C5" s="27">
        <v>9.4117647058824007E-3</v>
      </c>
      <c r="D5" s="27">
        <v>1363.9187907776</v>
      </c>
      <c r="E5" s="26">
        <v>0.4</v>
      </c>
      <c r="F5" s="26"/>
      <c r="G5" s="27">
        <v>12.836882736730001</v>
      </c>
      <c r="H5" s="28"/>
    </row>
    <row r="6" spans="1:8" ht="39" customHeight="1" x14ac:dyDescent="0.3">
      <c r="A6" s="25" t="s">
        <v>146</v>
      </c>
      <c r="B6" s="26" t="s">
        <v>124</v>
      </c>
      <c r="C6" s="27">
        <v>0.14211764705881999</v>
      </c>
      <c r="D6" s="27">
        <v>1049.6719013825</v>
      </c>
      <c r="E6" s="26">
        <v>0.4</v>
      </c>
      <c r="F6" s="26"/>
      <c r="G6" s="27">
        <v>149.17690080823999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3.2000000000000001E-2</v>
      </c>
      <c r="D7" s="27">
        <v>6808.6826035618997</v>
      </c>
      <c r="E7" s="26">
        <v>0.4</v>
      </c>
      <c r="F7" s="26"/>
      <c r="G7" s="27">
        <v>217.87784331398001</v>
      </c>
      <c r="H7" s="28"/>
    </row>
    <row r="8" spans="1:8" ht="39" customHeight="1" x14ac:dyDescent="0.3">
      <c r="A8" s="25" t="s">
        <v>148</v>
      </c>
      <c r="B8" s="26" t="s">
        <v>124</v>
      </c>
      <c r="C8" s="27">
        <v>0.70073750000000001</v>
      </c>
      <c r="D8" s="27">
        <v>5103.9171675885</v>
      </c>
      <c r="E8" s="26">
        <v>6</v>
      </c>
      <c r="F8" s="26"/>
      <c r="G8" s="27">
        <v>3576.5061562229998</v>
      </c>
      <c r="H8" s="28"/>
    </row>
    <row r="9" spans="1:8" ht="39" customHeight="1" x14ac:dyDescent="0.3">
      <c r="A9" s="25" t="s">
        <v>149</v>
      </c>
      <c r="B9" s="26" t="s">
        <v>124</v>
      </c>
      <c r="C9" s="27">
        <v>0.20435</v>
      </c>
      <c r="D9" s="27">
        <v>818.22700652441995</v>
      </c>
      <c r="E9" s="26">
        <v>6</v>
      </c>
      <c r="F9" s="26"/>
      <c r="G9" s="27">
        <v>167.20468878327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C17" sqref="C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1259.9717647058999</v>
      </c>
      <c r="E25" s="20">
        <v>82.672941176470999</v>
      </c>
      <c r="F25" s="20">
        <v>0</v>
      </c>
      <c r="G25" s="20">
        <v>0</v>
      </c>
      <c r="H25" s="20">
        <v>1342.6447058824001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4543.2724054073997</v>
      </c>
      <c r="E26" s="20">
        <v>309.40312088892</v>
      </c>
      <c r="F26" s="20">
        <v>0</v>
      </c>
      <c r="G26" s="20">
        <v>0</v>
      </c>
      <c r="H26" s="20">
        <v>4852.6755262962997</v>
      </c>
    </row>
    <row r="27" spans="1:8" ht="16.95" customHeight="1" x14ac:dyDescent="0.3">
      <c r="A27" s="6"/>
      <c r="B27" s="9"/>
      <c r="C27" s="9" t="s">
        <v>28</v>
      </c>
      <c r="D27" s="20">
        <v>5803.2441701132002</v>
      </c>
      <c r="E27" s="20">
        <v>392.07606206539998</v>
      </c>
      <c r="F27" s="20">
        <v>0</v>
      </c>
      <c r="G27" s="20">
        <v>0</v>
      </c>
      <c r="H27" s="20">
        <v>6195.3202321786002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5803.2441701132002</v>
      </c>
      <c r="E43" s="20">
        <v>392.07606206539998</v>
      </c>
      <c r="F43" s="20">
        <v>0</v>
      </c>
      <c r="G43" s="20">
        <v>0</v>
      </c>
      <c r="H43" s="20">
        <v>6195.3202321786002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12.385227272727001</v>
      </c>
      <c r="E45" s="20">
        <v>0</v>
      </c>
      <c r="F45" s="20">
        <v>0</v>
      </c>
      <c r="G45" s="20">
        <v>0</v>
      </c>
      <c r="H45" s="20">
        <v>12.385227272727001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25.199435294118</v>
      </c>
      <c r="E46" s="20">
        <v>1.6534588235294001</v>
      </c>
      <c r="F46" s="20">
        <v>0</v>
      </c>
      <c r="G46" s="20">
        <v>0</v>
      </c>
      <c r="H46" s="20">
        <v>26.852894117647001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90.865448108147007</v>
      </c>
      <c r="E47" s="20">
        <v>6.1880624177785002</v>
      </c>
      <c r="F47" s="20">
        <v>0</v>
      </c>
      <c r="G47" s="20">
        <v>0</v>
      </c>
      <c r="H47" s="20">
        <v>97.053510525926001</v>
      </c>
    </row>
    <row r="48" spans="1:8" ht="16.95" customHeight="1" x14ac:dyDescent="0.3">
      <c r="A48" s="6"/>
      <c r="B48" s="9"/>
      <c r="C48" s="9" t="s">
        <v>45</v>
      </c>
      <c r="D48" s="20">
        <v>128.45011067498999</v>
      </c>
      <c r="E48" s="20">
        <v>7.8415212413079001</v>
      </c>
      <c r="F48" s="20">
        <v>0</v>
      </c>
      <c r="G48" s="20">
        <v>0</v>
      </c>
      <c r="H48" s="20">
        <v>136.29163191629999</v>
      </c>
    </row>
    <row r="49" spans="1:8" ht="16.95" customHeight="1" x14ac:dyDescent="0.3">
      <c r="A49" s="6"/>
      <c r="B49" s="9"/>
      <c r="C49" s="9" t="s">
        <v>46</v>
      </c>
      <c r="D49" s="20">
        <v>5931.6942807881996</v>
      </c>
      <c r="E49" s="20">
        <v>399.91758330670001</v>
      </c>
      <c r="F49" s="20">
        <v>0</v>
      </c>
      <c r="G49" s="20">
        <v>0</v>
      </c>
      <c r="H49" s="20">
        <v>6331.6118640948998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134.20442968130001</v>
      </c>
      <c r="E51" s="20">
        <v>8.2369298843051002</v>
      </c>
      <c r="F51" s="20">
        <v>0</v>
      </c>
      <c r="G51" s="20">
        <v>0</v>
      </c>
      <c r="H51" s="20">
        <v>142.44135956561001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80.301129579545005</v>
      </c>
      <c r="H52" s="20">
        <v>80.301129579545005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1.8682352941175999</v>
      </c>
      <c r="H53" s="20">
        <v>1.8682352941175999</v>
      </c>
    </row>
    <row r="54" spans="1:8" ht="31.2" x14ac:dyDescent="0.3">
      <c r="A54" s="6">
        <v>9</v>
      </c>
      <c r="B54" s="6" t="s">
        <v>48</v>
      </c>
      <c r="C54" s="7" t="s">
        <v>54</v>
      </c>
      <c r="D54" s="20">
        <v>33.54296832</v>
      </c>
      <c r="E54" s="20">
        <v>2.20091904</v>
      </c>
      <c r="F54" s="20">
        <v>0</v>
      </c>
      <c r="G54" s="20">
        <v>1.2282352941176</v>
      </c>
      <c r="H54" s="20">
        <v>36.972122654118003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38.454165926149997</v>
      </c>
      <c r="H55" s="20">
        <v>38.454165926149997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14.755439446267999</v>
      </c>
      <c r="H56" s="20">
        <v>14.755439446267999</v>
      </c>
    </row>
    <row r="57" spans="1:8" ht="16.95" customHeight="1" x14ac:dyDescent="0.3">
      <c r="A57" s="6"/>
      <c r="B57" s="9"/>
      <c r="C57" s="9" t="s">
        <v>58</v>
      </c>
      <c r="D57" s="20">
        <v>167.74739800130001</v>
      </c>
      <c r="E57" s="20">
        <v>10.437848924304999</v>
      </c>
      <c r="F57" s="20">
        <v>0</v>
      </c>
      <c r="G57" s="20">
        <v>136.6072055402</v>
      </c>
      <c r="H57" s="20">
        <v>314.79245246581002</v>
      </c>
    </row>
    <row r="58" spans="1:8" ht="16.95" customHeight="1" x14ac:dyDescent="0.3">
      <c r="A58" s="6"/>
      <c r="B58" s="9"/>
      <c r="C58" s="9" t="s">
        <v>59</v>
      </c>
      <c r="D58" s="20">
        <v>6099.4416787894997</v>
      </c>
      <c r="E58" s="20">
        <v>410.35543223101001</v>
      </c>
      <c r="F58" s="20">
        <v>0</v>
      </c>
      <c r="G58" s="20">
        <v>136.6072055402</v>
      </c>
      <c r="H58" s="20">
        <v>6646.4043165607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6099.4416787894997</v>
      </c>
      <c r="E62" s="20">
        <v>410.35543223101001</v>
      </c>
      <c r="F62" s="20">
        <v>0</v>
      </c>
      <c r="G62" s="20">
        <v>136.6072055402</v>
      </c>
      <c r="H62" s="20">
        <v>6646.4043165607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207.6069355228</v>
      </c>
      <c r="H64" s="20">
        <v>207.6069355228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126.18109837677</v>
      </c>
      <c r="H65" s="20">
        <v>126.18109837677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279.71074224257001</v>
      </c>
      <c r="H66" s="20">
        <v>279.71074224257001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613.49877614213005</v>
      </c>
      <c r="H67" s="20">
        <v>613.49877614213005</v>
      </c>
    </row>
    <row r="68" spans="1:8" ht="16.95" customHeight="1" x14ac:dyDescent="0.3">
      <c r="A68" s="6"/>
      <c r="B68" s="9"/>
      <c r="C68" s="9" t="s">
        <v>76</v>
      </c>
      <c r="D68" s="20">
        <v>6099.4416787894997</v>
      </c>
      <c r="E68" s="20">
        <v>410.35543223101001</v>
      </c>
      <c r="F68" s="20">
        <v>0</v>
      </c>
      <c r="G68" s="20">
        <v>750.10598168233003</v>
      </c>
      <c r="H68" s="20">
        <v>7259.9030927028998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182.98325036368499</v>
      </c>
      <c r="E70" s="20">
        <f>E68 * 3%</f>
        <v>12.3106629669303</v>
      </c>
      <c r="F70" s="20">
        <f>F68 * 3%</f>
        <v>0</v>
      </c>
      <c r="G70" s="20">
        <f>G68 * 3%</f>
        <v>22.503179450469901</v>
      </c>
      <c r="H70" s="20">
        <f>SUM(D70:G70)</f>
        <v>217.79709278108518</v>
      </c>
    </row>
    <row r="71" spans="1:8" ht="16.95" customHeight="1" x14ac:dyDescent="0.3">
      <c r="A71" s="6"/>
      <c r="B71" s="9"/>
      <c r="C71" s="9" t="s">
        <v>72</v>
      </c>
      <c r="D71" s="20">
        <f>D70</f>
        <v>182.98325036368499</v>
      </c>
      <c r="E71" s="20">
        <f>E70</f>
        <v>12.3106629669303</v>
      </c>
      <c r="F71" s="20">
        <f>F70</f>
        <v>0</v>
      </c>
      <c r="G71" s="20">
        <f>G70</f>
        <v>22.503179450469901</v>
      </c>
      <c r="H71" s="20">
        <f>SUM(D71:G71)</f>
        <v>217.79709278108518</v>
      </c>
    </row>
    <row r="72" spans="1:8" ht="16.95" customHeight="1" x14ac:dyDescent="0.3">
      <c r="A72" s="6"/>
      <c r="B72" s="9"/>
      <c r="C72" s="9" t="s">
        <v>71</v>
      </c>
      <c r="D72" s="20">
        <f>D71 + D68</f>
        <v>6282.4249291531851</v>
      </c>
      <c r="E72" s="20">
        <f>E71 + E68</f>
        <v>422.66609519794031</v>
      </c>
      <c r="F72" s="20">
        <f>F71 + F68</f>
        <v>0</v>
      </c>
      <c r="G72" s="20">
        <f>G71 + G68</f>
        <v>772.60916113279995</v>
      </c>
      <c r="H72" s="20">
        <f>SUM(D72:G72)</f>
        <v>7477.7001854839255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1256.484985830637</v>
      </c>
      <c r="E74" s="20">
        <f>E72 * 20%</f>
        <v>84.533219039588062</v>
      </c>
      <c r="F74" s="20">
        <f>F72 * 20%</f>
        <v>0</v>
      </c>
      <c r="G74" s="20">
        <f>G72 * 20%</f>
        <v>154.52183222656001</v>
      </c>
      <c r="H74" s="20">
        <f>SUM(D74:G74)</f>
        <v>1495.540037096785</v>
      </c>
    </row>
    <row r="75" spans="1:8" ht="16.95" customHeight="1" x14ac:dyDescent="0.3">
      <c r="A75" s="6"/>
      <c r="B75" s="9"/>
      <c r="C75" s="9" t="s">
        <v>67</v>
      </c>
      <c r="D75" s="20">
        <f>D74</f>
        <v>1256.484985830637</v>
      </c>
      <c r="E75" s="20">
        <f>E74</f>
        <v>84.533219039588062</v>
      </c>
      <c r="F75" s="20">
        <f>F74</f>
        <v>0</v>
      </c>
      <c r="G75" s="20">
        <f>G74</f>
        <v>154.52183222656001</v>
      </c>
      <c r="H75" s="20">
        <f>SUM(D75:G75)</f>
        <v>1495.540037096785</v>
      </c>
    </row>
    <row r="76" spans="1:8" ht="16.95" customHeight="1" x14ac:dyDescent="0.3">
      <c r="A76" s="6"/>
      <c r="B76" s="9"/>
      <c r="C76" s="9" t="s">
        <v>66</v>
      </c>
      <c r="D76" s="20">
        <f>D75 + D72</f>
        <v>7538.9099149838221</v>
      </c>
      <c r="E76" s="20">
        <f>E75 + E72</f>
        <v>507.19931423752837</v>
      </c>
      <c r="F76" s="20">
        <f>F75 + F72</f>
        <v>0</v>
      </c>
      <c r="G76" s="20">
        <f>G75 + G72</f>
        <v>927.13099335935999</v>
      </c>
      <c r="H76" s="20">
        <f>SUM(D76:G76)</f>
        <v>8973.2402225807109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207.6069355228</v>
      </c>
      <c r="H13" s="19">
        <v>207.6069355228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207.6069355228</v>
      </c>
      <c r="H14" s="19">
        <v>207.6069355228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1259.9717647058999</v>
      </c>
      <c r="E13" s="19">
        <v>82.672941176470999</v>
      </c>
      <c r="F13" s="19">
        <v>0</v>
      </c>
      <c r="G13" s="19">
        <v>0</v>
      </c>
      <c r="H13" s="19">
        <v>1342.6447058824001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1259.9717647058999</v>
      </c>
      <c r="E14" s="19">
        <v>82.672941176470999</v>
      </c>
      <c r="F14" s="19">
        <v>0</v>
      </c>
      <c r="G14" s="19">
        <v>0</v>
      </c>
      <c r="H14" s="19">
        <v>1342.6447058824001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1.8682352941175999</v>
      </c>
      <c r="H13" s="19">
        <v>1.8682352941175999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1.8682352941175999</v>
      </c>
      <c r="H14" s="19">
        <v>1.8682352941175999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126.18109837677</v>
      </c>
      <c r="H13" s="19">
        <v>126.18109837677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126.18109837677</v>
      </c>
      <c r="H14" s="19">
        <v>126.18109837677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4543.2724054073997</v>
      </c>
      <c r="E13" s="19">
        <v>309.40312088892</v>
      </c>
      <c r="F13" s="19">
        <v>0</v>
      </c>
      <c r="G13" s="19">
        <v>0</v>
      </c>
      <c r="H13" s="19">
        <v>4852.6755262962997</v>
      </c>
      <c r="J13" s="5"/>
    </row>
    <row r="14" spans="1:14" ht="16.95" customHeight="1" x14ac:dyDescent="0.3">
      <c r="A14" s="6"/>
      <c r="B14" s="9"/>
      <c r="C14" s="9" t="s">
        <v>88</v>
      </c>
      <c r="D14" s="19">
        <v>4543.2724054073997</v>
      </c>
      <c r="E14" s="19">
        <v>309.40312088892</v>
      </c>
      <c r="F14" s="19">
        <v>0</v>
      </c>
      <c r="G14" s="19">
        <v>0</v>
      </c>
      <c r="H14" s="19">
        <v>4852.6755262962997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14.755439446267999</v>
      </c>
      <c r="H13" s="19">
        <v>14.755439446267999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14.755439446267999</v>
      </c>
      <c r="H14" s="19">
        <v>14.755439446267999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2025-11-19T07:56:40Z</dcterms:modified>
</cp:coreProperties>
</file>